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B1A9DE60-1F32-420D-AA35-4EF5BFD2811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<sst xmlns="http://schemas.openxmlformats.org/spreadsheetml/2006/main" count="90" uniqueCount="46">
  <si>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</si>
  <si>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</si>
  <si>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</si>
  <si>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</si>
  <si>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</si>
  <si>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</si>
  <si>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</si>
  <si>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</si>
  <si>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</si>
  <si>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</si>
  <si>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</si>
  <si>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</si>
  <si>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</si>
  <si>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</si>
  <si>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</si>
  <si>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</si>
  <si>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</si>
  <si>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</si>
  <si>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</si>
  <si>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</si>
  <si>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</si>
  <si>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</si>
  <si>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</si>
  <si>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</si>
  <si>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</si>
  <si>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</si>
  <si>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</si>
  <si>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</si>
  <si>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</si>
  <si>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</si>
  <si>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</si>
  <si>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</si>
  <si>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</si>
  <si>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</si>
  <si>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</si>
  <si>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</si>
  <si>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</si>
  <si>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HALİL İBRAHİM ATASAYIM</t>
  </si>
  <si>
    <t>SEFER:</t>
  </si>
  <si>
    <t>HAVALE/KART</t>
  </si>
  <si>
    <t>ÇEK/SENET</t>
  </si>
  <si>
    <t>SEFER RAPORU</t>
  </si>
  <si>
    <t>ARAÇ YIKAMA</t>
  </si>
  <si>
    <t>ZİRVE ÇATI HARUN BULDUK</t>
  </si>
  <si>
    <t>27,06,2022</t>
  </si>
  <si>
    <t>KAYSERİ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</si>
</sst>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5"/>
      <c r="C1" s="116"/>
      <c r="D1" s="117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8" t="s">
        <v>2</v>
      </c>
      <c r="B2" s="119"/>
      <c r="C2" s="119"/>
      <c r="D2" s="120"/>
      <c r="F2" s="121" t="s">
        <v>3</v>
      </c>
      <c r="G2" s="121"/>
      <c r="H2" s="121"/>
      <c r="I2" s="121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2" t="s">
        <v>10</v>
      </c>
      <c r="B19" s="123"/>
      <c r="C19" s="124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5" t="s">
        <v>14</v>
      </c>
      <c r="G21" s="126"/>
      <c r="H21" s="126"/>
      <c r="I21" s="127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3" t="s">
        <v>29</v>
      </c>
      <c r="B27" s="11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A3" sqref="A3:E3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5" t="s">
        <v>41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3" ht="19.5" thickBot="1" x14ac:dyDescent="0.35">
      <c r="A2" s="1" t="s">
        <v>34</v>
      </c>
      <c r="B2" s="140" t="s">
        <v>37</v>
      </c>
      <c r="C2" s="140"/>
      <c r="D2" s="82" t="s">
        <v>38</v>
      </c>
      <c r="E2" s="116" t="s">
        <v>45</v>
      </c>
      <c r="F2" s="116"/>
      <c r="G2" s="116"/>
      <c r="H2" s="116"/>
      <c r="I2" s="116"/>
      <c r="J2" s="79"/>
      <c r="K2" s="82" t="s">
        <v>1</v>
      </c>
      <c r="L2" s="84">
        <f ca="1">TODAY()</f>
        <v>44740</v>
      </c>
    </row>
    <row r="3" spans="1:13" ht="18.75" x14ac:dyDescent="0.25">
      <c r="A3" s="137" t="s">
        <v>2</v>
      </c>
      <c r="B3" s="137"/>
      <c r="C3" s="137"/>
      <c r="D3" s="137"/>
      <c r="E3" s="138"/>
      <c r="G3" s="139" t="s">
        <v>3</v>
      </c>
      <c r="H3" s="139"/>
      <c r="I3" s="139"/>
      <c r="J3" s="139"/>
      <c r="K3" s="139"/>
      <c r="L3" s="81" t="s">
        <v>24</v>
      </c>
    </row>
    <row r="4" spans="1:13" ht="18.75" x14ac:dyDescent="0.3">
      <c r="A4" s="136" t="s">
        <v>4</v>
      </c>
      <c r="B4" s="136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39</v>
      </c>
      <c r="J4" s="4" t="s">
        <v>40</v>
      </c>
      <c r="K4" s="4" t="s">
        <v>9</v>
      </c>
      <c r="L4" s="58"/>
    </row>
    <row r="5" spans="1:13" ht="18.75" x14ac:dyDescent="0.3">
      <c r="A5" s="129" t="s">
        <v>43</v>
      </c>
      <c r="B5" s="129"/>
      <c r="C5" s="53" t="s">
        <v>44</v>
      </c>
      <c r="D5" s="8"/>
      <c r="E5" s="9">
        <v>34587</v>
      </c>
      <c r="F5" s="6"/>
      <c r="G5" s="76" t="str">
        <f>IF(A5="","",(A5))</f>
        <v>ZİRVE ÇATI HARUN BULDUK</v>
      </c>
      <c r="H5" s="15">
        <v>15000</v>
      </c>
      <c r="I5" s="11"/>
      <c r="J5" s="11"/>
      <c r="K5" s="60">
        <f>IF(E5="","",(E5-H5-I5-J5))</f>
        <v>19587</v>
      </c>
      <c r="L5" s="74"/>
      <c r="M5" s="73"/>
    </row>
    <row r="6" spans="1:13" ht="18.75" x14ac:dyDescent="0.3">
      <c r="A6" s="129"/>
      <c r="B6" s="129"/>
      <c r="C6" s="53"/>
      <c r="D6" s="8"/>
      <c r="E6" s="9"/>
      <c r="F6" s="6"/>
      <c r="G6" s="76" t="str">
        <f t="shared" ref="G6:G15" si="0">IF(A6="","",(A6))</f>
        <v/>
      </c>
      <c r="H6" s="15"/>
      <c r="I6" s="11"/>
      <c r="J6" s="11"/>
      <c r="K6" s="60" t="str">
        <f t="shared" ref="K6:K16" si="1">IF(E6="","",(E6-H6-I6))</f>
        <v/>
      </c>
      <c r="L6" s="77"/>
      <c r="M6" s="73"/>
    </row>
    <row r="7" spans="1:13" ht="18.75" x14ac:dyDescent="0.3">
      <c r="A7" s="129"/>
      <c r="B7" s="129"/>
      <c r="C7" s="53"/>
      <c r="D7" s="8"/>
      <c r="E7" s="9"/>
      <c r="F7" s="6"/>
      <c r="G7" s="76" t="str">
        <f t="shared" si="0"/>
        <v/>
      </c>
      <c r="H7" s="15"/>
      <c r="I7" s="11"/>
      <c r="J7" s="11"/>
      <c r="K7" s="60" t="str">
        <f t="shared" si="1"/>
        <v/>
      </c>
      <c r="L7" s="78"/>
      <c r="M7" s="73"/>
    </row>
    <row r="8" spans="1:13" ht="18.75" x14ac:dyDescent="0.3">
      <c r="A8" s="129"/>
      <c r="B8" s="129"/>
      <c r="C8" s="53"/>
      <c r="D8" s="8"/>
      <c r="E8" s="9"/>
      <c r="F8" s="6"/>
      <c r="G8" s="76" t="str">
        <f t="shared" si="0"/>
        <v/>
      </c>
      <c r="H8" s="15"/>
      <c r="I8" s="11"/>
      <c r="J8" s="11"/>
      <c r="K8" s="60" t="str">
        <f t="shared" si="1"/>
        <v/>
      </c>
      <c r="L8" s="77"/>
      <c r="M8" s="73"/>
    </row>
    <row r="9" spans="1:13" ht="18.75" x14ac:dyDescent="0.3">
      <c r="A9" s="129"/>
      <c r="B9" s="129"/>
      <c r="C9" s="53"/>
      <c r="D9" s="8"/>
      <c r="E9" s="9"/>
      <c r="F9" s="6"/>
      <c r="G9" s="76" t="str">
        <f t="shared" si="0"/>
        <v/>
      </c>
      <c r="H9" s="15"/>
      <c r="I9" s="11"/>
      <c r="J9" s="11"/>
      <c r="K9" s="60" t="str">
        <f t="shared" si="1"/>
        <v/>
      </c>
      <c r="L9" s="75"/>
      <c r="M9" s="73"/>
    </row>
    <row r="10" spans="1:13" ht="18.75" x14ac:dyDescent="0.3">
      <c r="A10" s="129"/>
      <c r="B10" s="129"/>
      <c r="C10" s="53"/>
      <c r="D10" s="8"/>
      <c r="E10" s="9"/>
      <c r="F10" s="6"/>
      <c r="G10" s="76" t="str">
        <f t="shared" si="0"/>
        <v/>
      </c>
      <c r="H10" s="15"/>
      <c r="I10" s="11"/>
      <c r="J10" s="11"/>
      <c r="K10" s="60" t="str">
        <f t="shared" si="1"/>
        <v/>
      </c>
      <c r="L10" s="74"/>
      <c r="M10" s="73"/>
    </row>
    <row r="11" spans="1:13" ht="18.75" x14ac:dyDescent="0.3">
      <c r="A11" s="129"/>
      <c r="B11" s="129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29"/>
      <c r="B12" s="129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29"/>
      <c r="B13" s="129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29"/>
      <c r="B14" s="129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29"/>
      <c r="B15" s="129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30"/>
      <c r="B16" s="130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30"/>
      <c r="B17" s="130"/>
      <c r="C17" s="48"/>
      <c r="D17" s="8"/>
      <c r="E17" s="9"/>
      <c r="F17" s="6"/>
      <c r="G17" s="7" t="s">
        <v>35</v>
      </c>
      <c r="H17" s="10"/>
      <c r="I17" s="12"/>
      <c r="J17" s="12"/>
      <c r="K17" s="60"/>
      <c r="L17" s="55"/>
    </row>
    <row r="18" spans="1:12" ht="18.75" x14ac:dyDescent="0.3">
      <c r="A18" s="130"/>
      <c r="B18" s="130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31"/>
      <c r="B19" s="131"/>
      <c r="C19" s="91"/>
      <c r="D19" s="92"/>
      <c r="E19" s="93"/>
      <c r="F19" s="6"/>
      <c r="G19" s="96"/>
      <c r="H19" s="97"/>
      <c r="I19" s="98"/>
      <c r="J19" s="98"/>
      <c r="K19" s="99"/>
      <c r="L19" s="55"/>
    </row>
    <row r="20" spans="1:12" ht="19.5" thickBot="1" x14ac:dyDescent="0.35">
      <c r="A20" s="132" t="s">
        <v>36</v>
      </c>
      <c r="B20" s="133"/>
      <c r="C20" s="133"/>
      <c r="D20" s="134"/>
      <c r="E20" s="94">
        <f>SUM(E5:E16)</f>
        <v>34587</v>
      </c>
      <c r="F20" s="20"/>
      <c r="G20" s="100" t="s">
        <v>10</v>
      </c>
      <c r="H20" s="101">
        <f>H5+H6+H7+H8+H9+H10+H11+H12+H13+H14+H16+H15+H18+H17</f>
        <v>15000</v>
      </c>
      <c r="I20" s="102">
        <f>SUM(I5:I19)</f>
        <v>0</v>
      </c>
      <c r="J20" s="102">
        <f>SUM(J5:J19)</f>
        <v>0</v>
      </c>
      <c r="K20" s="103">
        <f>SUM(K5:K19)</f>
        <v>19587</v>
      </c>
      <c r="L20" s="95"/>
    </row>
    <row r="21" spans="1:12" ht="15.75" thickBot="1" x14ac:dyDescent="0.3"/>
    <row r="22" spans="1:12" ht="19.5" thickBot="1" x14ac:dyDescent="0.3">
      <c r="A22" s="141"/>
      <c r="B22" s="142"/>
      <c r="C22" s="83" t="s">
        <v>12</v>
      </c>
      <c r="D22" s="83" t="s">
        <v>11</v>
      </c>
      <c r="E22" s="83" t="s">
        <v>13</v>
      </c>
      <c r="G22" s="125" t="s">
        <v>14</v>
      </c>
      <c r="H22" s="126"/>
      <c r="I22" s="126"/>
      <c r="J22" s="128"/>
      <c r="K22" s="127"/>
    </row>
    <row r="23" spans="1:12" ht="18.75" x14ac:dyDescent="0.25">
      <c r="A23" s="143" t="s">
        <v>15</v>
      </c>
      <c r="B23" s="144"/>
      <c r="C23" s="105">
        <v>311585</v>
      </c>
      <c r="D23" s="105">
        <v>312205</v>
      </c>
      <c r="E23" s="107">
        <f>C23-D23</f>
        <v>-620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45" t="s">
        <v>18</v>
      </c>
      <c r="B24" s="146"/>
      <c r="C24" s="109">
        <v>1600</v>
      </c>
      <c r="D24" s="28"/>
      <c r="E24" s="106">
        <f>C24/E23</f>
        <v>-2.5806451612903225</v>
      </c>
      <c r="G24" s="30" t="s">
        <v>19</v>
      </c>
      <c r="H24" s="110">
        <v>1450</v>
      </c>
      <c r="I24" s="31"/>
      <c r="J24" s="87"/>
      <c r="K24" s="13"/>
    </row>
    <row r="25" spans="1:12" ht="19.5" thickBot="1" x14ac:dyDescent="0.3">
      <c r="A25" s="147" t="s">
        <v>20</v>
      </c>
      <c r="B25" s="148"/>
      <c r="C25" s="108">
        <f>H31</f>
        <v>1515</v>
      </c>
      <c r="D25" s="34">
        <f>E20</f>
        <v>34587</v>
      </c>
      <c r="E25" s="35">
        <f>SUM(C25/D25)</f>
        <v>4.3802584786191347E-2</v>
      </c>
      <c r="G25" s="36" t="s">
        <v>21</v>
      </c>
      <c r="H25" s="110">
        <v>65</v>
      </c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10"/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 t="s">
        <v>42</v>
      </c>
      <c r="H27" s="44"/>
      <c r="I27" s="10"/>
      <c r="J27" s="88"/>
      <c r="K27" s="13"/>
    </row>
    <row r="28" spans="1:12" ht="18.75" x14ac:dyDescent="0.3">
      <c r="B28" s="113" t="s">
        <v>29</v>
      </c>
      <c r="C28" s="114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89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90"/>
      <c r="K30" s="42"/>
    </row>
    <row r="31" spans="1:12" ht="19.5" thickBot="1" x14ac:dyDescent="0.35">
      <c r="B31" s="104" t="s">
        <v>36</v>
      </c>
      <c r="C31" s="70">
        <f>C29+C30</f>
        <v>0</v>
      </c>
      <c r="D31" s="41"/>
      <c r="E31" s="41"/>
      <c r="G31" s="45" t="s">
        <v>10</v>
      </c>
      <c r="H31" s="111">
        <f>H24+H25+H26+H27+H28</f>
        <v>1515</v>
      </c>
      <c r="I31" s="111">
        <f>SUM(I24:I30)</f>
        <v>0</v>
      </c>
      <c r="J31" s="46"/>
      <c r="K31" s="112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49" t="s">
        <v>30</v>
      </c>
      <c r="B33" s="150"/>
      <c r="C33" s="109">
        <f>C31+H36</f>
        <v>13485</v>
      </c>
      <c r="D33" s="47"/>
      <c r="G33" s="10"/>
      <c r="H33" s="49"/>
    </row>
    <row r="34" spans="1:12" ht="18.75" x14ac:dyDescent="0.25">
      <c r="G34" s="50" t="s">
        <v>26</v>
      </c>
      <c r="H34" s="109">
        <f>H31</f>
        <v>1515</v>
      </c>
    </row>
    <row r="35" spans="1:12" ht="18.75" x14ac:dyDescent="0.3">
      <c r="B35" s="66" t="s">
        <v>37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9">
        <f>H20-H34</f>
        <v>13485</v>
      </c>
      <c r="L36" s="66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2022-06-28T06:29:33Z</cp:lastPrinted>
  <dcterms:created xsi:type="dcterms:W3CDTF">2015-06-05T18:17:20Z</dcterms:created>
  <dcterms:modified xsi:type="dcterms:W3CDTF">2022-06-28T10:54:52Z</dcterms:modified>
</cp:coreProperties>
</file>